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yguesconstruction.sharepoint.com/sites/bycn44412/Conseil de lUnion/Epargne Salariale/"/>
    </mc:Choice>
  </mc:AlternateContent>
  <xr:revisionPtr revIDLastSave="21" documentId="13_ncr:20001_{766A1871-B788-490C-80F2-EB64A1DFEB99}" xr6:coauthVersionLast="47" xr6:coauthVersionMax="47" xr10:uidLastSave="{4787AF57-6F9A-4AB9-8242-314744695791}"/>
  <workbookProtection workbookAlgorithmName="SHA-512" workbookHashValue="92sGsf6nzL/61WwO23o3oLdADc+gKQhG+09RCvigVK2VBtR+DsFPyykogG59pDlFmaSsWlkxKc3oq5JBBdSk0w==" workbookSaltValue="Dl4dWDtizd23I5zCZQo5VA==" workbookSpinCount="100000" lockStructure="1"/>
  <bookViews>
    <workbookView xWindow="15150" yWindow="-22125" windowWidth="28800" windowHeight="17685" xr2:uid="{7767C2D5-A5F0-4288-8F1F-27FE9447B749}"/>
  </bookViews>
  <sheets>
    <sheet name="Simulateur CFTC" sheetId="1" r:id="rId1"/>
  </sheets>
  <definedNames>
    <definedName name="_xlnm.Print_Area" localSheetId="0">'Simulateur CFTC'!$B$3:$C$21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16" i="1"/>
  <c r="C13" i="1"/>
  <c r="C5" i="1"/>
  <c r="C6" i="1" s="1"/>
  <c r="C14" i="1" l="1"/>
  <c r="C17" i="1"/>
  <c r="C18" i="1" s="1"/>
  <c r="C21" i="1" s="1"/>
  <c r="B20" i="1" s="1"/>
  <c r="B6" i="1"/>
  <c r="C19" i="1" l="1"/>
  <c r="C20" i="1"/>
</calcChain>
</file>

<file path=xl/sharedStrings.xml><?xml version="1.0" encoding="utf-8"?>
<sst xmlns="http://schemas.openxmlformats.org/spreadsheetml/2006/main" count="16" uniqueCount="15">
  <si>
    <t>Simulateur CFTC Bouygues Confiance 12</t>
  </si>
  <si>
    <t>Cours de référence</t>
  </si>
  <si>
    <t>Cours de souscription</t>
  </si>
  <si>
    <t>Hypothèse du cours de sortie</t>
  </si>
  <si>
    <t>Cours moyen de sortie</t>
  </si>
  <si>
    <t>Variation en %</t>
  </si>
  <si>
    <t>Mon apport personnel</t>
  </si>
  <si>
    <t>Total de mon épargne avant cotisations</t>
  </si>
  <si>
    <t>Effet multiplicateur</t>
  </si>
  <si>
    <t>Pourcentage cumulé des cotisations obligatoires (CSG, CRDS et RSA)</t>
  </si>
  <si>
    <t>Renseigner uniquement les cases jaunes</t>
  </si>
  <si>
    <t>Pourcentage de plus-value</t>
  </si>
  <si>
    <t>Gains sur la plus-value du cours de l'action</t>
  </si>
  <si>
    <t>Total de mon épargne après cotisations</t>
  </si>
  <si>
    <t>Mon investissement personnel versé en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</si>
</sst>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€&quot;"/>
    <numFmt numFmtId="165" formatCode="0.0%"/>
    <numFmt numFmtId="166" formatCode="#,##0.00&quot; x&quot;"/>
    <numFmt numFmtId="167" formatCode="@&quot; &quot;*."/>
    <numFmt numFmtId="168" formatCode="#,##0.000&quot; €&quot;"/>
    <numFmt numFmtId="169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rgb="FF0F3F93"/>
      <name val="Calibri"/>
      <family val="2"/>
      <scheme val="minor"/>
    </font>
    <font>
      <i/>
      <sz val="11"/>
      <color rgb="FF0F3F93"/>
      <name val="Calibri"/>
      <family val="2"/>
      <scheme val="minor"/>
    </font>
    <font>
      <sz val="10"/>
      <color theme="0"/>
      <name val="Arial Nova"/>
      <family val="2"/>
    </font>
    <font>
      <b/>
      <sz val="12"/>
      <color rgb="FF0F3F93"/>
      <name val="Arial Nova"/>
      <family val="2"/>
    </font>
    <font>
      <sz val="10"/>
      <color rgb="FF0F3F93"/>
      <name val="Arial Nova"/>
      <family val="2"/>
    </font>
    <font>
      <sz val="18"/>
      <color rgb="FF0F3F9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0F3F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0B2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458D"/>
        <bgColor indexed="64"/>
      </patternFill>
    </fill>
  </fills>
  <borders count="4">
    <border>
      <left/>
      <right/>
      <top/>
      <bottom/>
      <diagonal/>
    </border>
    <border>
      <left style="medium">
        <color rgb="FF0F3F93"/>
      </left>
      <right/>
      <top style="medium">
        <color rgb="FF0F3F93"/>
      </top>
      <bottom style="medium">
        <color rgb="FF0F3F93"/>
      </bottom>
      <diagonal/>
    </border>
    <border>
      <left/>
      <right style="medium">
        <color rgb="FF0F3F93"/>
      </right>
      <top style="medium">
        <color rgb="FF0F3F93"/>
      </top>
      <bottom style="medium">
        <color rgb="FF0F3F93"/>
      </bottom>
      <diagonal/>
    </border>
    <border>
      <left/>
      <right/>
      <top/>
      <bottom style="medium">
        <color rgb="FF0F3F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7" fontId="5" fillId="2" borderId="0" xfId="0" applyNumberFormat="1" applyFont="1" applyFill="1" applyAlignment="1" applyProtection="1">
      <alignment horizontal="left" vertical="center" indent="1"/>
      <protection hidden="1"/>
    </xf>
    <xf numFmtId="168" fontId="5" fillId="2" borderId="0" xfId="0" applyNumberFormat="1" applyFont="1" applyFill="1" applyAlignment="1" applyProtection="1">
      <alignment horizontal="center" vertical="center"/>
      <protection hidden="1"/>
    </xf>
    <xf numFmtId="9" fontId="5" fillId="2" borderId="0" xfId="1" applyFont="1" applyFill="1" applyBorder="1" applyAlignment="1" applyProtection="1">
      <alignment horizontal="center" vertical="center"/>
      <protection hidden="1"/>
    </xf>
    <xf numFmtId="165" fontId="5" fillId="2" borderId="0" xfId="1" applyNumberFormat="1" applyFont="1" applyFill="1" applyBorder="1" applyAlignment="1" applyProtection="1">
      <alignment horizontal="center" vertical="center"/>
      <protection hidden="1"/>
    </xf>
    <xf numFmtId="167" fontId="5" fillId="4" borderId="0" xfId="0" applyNumberFormat="1" applyFont="1" applyFill="1" applyAlignment="1" applyProtection="1">
      <alignment horizontal="left" vertical="center" indent="1"/>
      <protection hidden="1"/>
    </xf>
    <xf numFmtId="165" fontId="5" fillId="4" borderId="0" xfId="0" applyNumberFormat="1" applyFont="1" applyFill="1" applyAlignment="1" applyProtection="1">
      <alignment horizontal="center" vertical="center"/>
      <protection hidden="1"/>
    </xf>
    <xf numFmtId="167" fontId="5" fillId="6" borderId="0" xfId="0" applyNumberFormat="1" applyFont="1" applyFill="1" applyAlignment="1" applyProtection="1">
      <alignment horizontal="left" vertical="center" indent="1"/>
      <protection hidden="1"/>
    </xf>
    <xf numFmtId="164" fontId="5" fillId="6" borderId="0" xfId="0" applyNumberFormat="1" applyFont="1" applyFill="1" applyAlignment="1" applyProtection="1">
      <alignment horizontal="center" vertical="center"/>
      <protection hidden="1"/>
    </xf>
    <xf numFmtId="166" fontId="6" fillId="5" borderId="0" xfId="0" applyNumberFormat="1" applyFont="1" applyFill="1" applyAlignment="1" applyProtection="1">
      <alignment horizontal="center" vertical="center"/>
      <protection hidden="1"/>
    </xf>
    <xf numFmtId="167" fontId="6" fillId="5" borderId="1" xfId="0" applyNumberFormat="1" applyFont="1" applyFill="1" applyBorder="1" applyAlignment="1" applyProtection="1">
      <alignment horizontal="left" vertical="center"/>
      <protection hidden="1"/>
    </xf>
    <xf numFmtId="164" fontId="6" fillId="5" borderId="2" xfId="0" applyNumberFormat="1" applyFont="1" applyFill="1" applyBorder="1" applyAlignment="1" applyProtection="1">
      <alignment horizontal="center" vertical="center"/>
      <protection hidden="1"/>
    </xf>
    <xf numFmtId="169" fontId="5" fillId="2" borderId="0" xfId="0" applyNumberFormat="1" applyFont="1" applyFill="1" applyAlignment="1" applyProtection="1">
      <alignment horizontal="center" vertical="center"/>
      <protection hidden="1"/>
    </xf>
    <xf numFmtId="168" fontId="5" fillId="4" borderId="0" xfId="0" applyNumberFormat="1" applyFont="1" applyFill="1" applyAlignment="1" applyProtection="1">
      <alignment horizontal="center" vertical="center"/>
      <protection hidden="1"/>
    </xf>
    <xf numFmtId="167" fontId="7" fillId="5" borderId="0" xfId="0" applyNumberFormat="1" applyFont="1" applyFill="1" applyAlignment="1" applyProtection="1">
      <alignment horizontal="left" vertical="center"/>
      <protection hidden="1"/>
    </xf>
    <xf numFmtId="164" fontId="6" fillId="5" borderId="3" xfId="0" applyNumberFormat="1" applyFont="1" applyFill="1" applyBorder="1" applyAlignment="1" applyProtection="1">
      <alignment horizontal="center" vertical="center"/>
      <protection hidden="1"/>
    </xf>
    <xf numFmtId="164" fontId="5" fillId="2" borderId="0" xfId="0" applyNumberFormat="1" applyFont="1" applyFill="1" applyAlignment="1" applyProtection="1">
      <alignment horizontal="center" vertical="center"/>
      <protection hidden="1"/>
    </xf>
    <xf numFmtId="164" fontId="3" fillId="3" borderId="0" xfId="0" applyNumberFormat="1" applyFont="1" applyFill="1" applyAlignment="1" applyProtection="1">
      <alignment horizontal="center" vertical="center"/>
      <protection locked="0"/>
    </xf>
    <xf numFmtId="168" fontId="3" fillId="3" borderId="0" xfId="0" applyNumberFormat="1" applyFont="1" applyFill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locked="0" hidden="1"/>
    </xf>
    <xf numFmtId="164" fontId="4" fillId="3" borderId="0" xfId="0" applyNumberFormat="1" applyFont="1" applyFill="1" applyAlignment="1" applyProtection="1">
      <alignment horizontal="center" vertical="center"/>
      <protection locked="0"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F3F93"/>
      <color rgb="FF7C458D"/>
      <color rgb="FF50B7C2"/>
      <color rgb="FFEA4F70"/>
      <color rgb="FF20B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C85B-DDD9-4FD7-906B-9172111E2501}">
  <sheetPr>
    <pageSetUpPr fitToPage="1"/>
  </sheetPr>
  <dimension ref="A1:D22"/>
  <sheetViews>
    <sheetView showGridLines="0" tabSelected="1" zoomScaleNormal="100" workbookViewId="0">
      <selection activeCell="C4" sqref="C4"/>
    </sheetView>
  </sheetViews>
  <sheetFormatPr baseColWidth="10" defaultColWidth="0" defaultRowHeight="15" zeroHeight="1" x14ac:dyDescent="0.25"/>
  <cols>
    <col min="1" max="1" width="2.7109375" style="3" customWidth="1"/>
    <col min="2" max="2" width="72" style="3" bestFit="1" customWidth="1"/>
    <col min="3" max="3" width="13.7109375" style="3" bestFit="1" customWidth="1"/>
    <col min="4" max="4" width="2.7109375" style="3" customWidth="1"/>
    <col min="5" max="16384" width="11.42578125" style="3" hidden="1"/>
  </cols>
  <sheetData>
    <row r="1" spans="2:3" x14ac:dyDescent="0.25"/>
    <row r="2" spans="2:3" ht="20.100000000000001" customHeight="1" x14ac:dyDescent="0.25">
      <c r="B2" s="23" t="s">
        <v>10</v>
      </c>
      <c r="C2" s="24"/>
    </row>
    <row r="3" spans="2:3" ht="39.950000000000003" customHeight="1" x14ac:dyDescent="0.5">
      <c r="B3" s="22" t="s">
        <v>0</v>
      </c>
      <c r="C3" s="22"/>
    </row>
    <row r="4" spans="2:3" ht="30" customHeight="1" x14ac:dyDescent="0.25">
      <c r="B4" s="4" t="s">
        <v>14</v>
      </c>
      <c r="C4" s="20">
        <v>300</v>
      </c>
    </row>
    <row r="5" spans="2:3" ht="30" customHeight="1" x14ac:dyDescent="0.25">
      <c r="B5" s="4" t="str">
        <f>"Effet de levier, apport de la banque [ "&amp;C4&amp;" € x 9 ]"</f>
        <v>Effet de levier, apport de la banque [ 300 € x 9 ]</v>
      </c>
      <c r="C5" s="19">
        <f>C4*9</f>
        <v>2700</v>
      </c>
    </row>
    <row r="6" spans="2:3" ht="30" customHeight="1" x14ac:dyDescent="0.25">
      <c r="B6" s="4" t="str">
        <f>"Equivalent en nombre d'actions Bouygues [ ("&amp;C4&amp;" € + "&amp;C5&amp;" €) / "&amp;C8&amp;" € ]"</f>
        <v>Equivalent en nombre d'actions Bouygues [ (300 € + 2700 €) / 21,912 € ]</v>
      </c>
      <c r="C6" s="15">
        <f>ROUNDDOWN((C4+C5)/C8,4)</f>
        <v>136.91120000000001</v>
      </c>
    </row>
    <row r="7" spans="2:3" ht="30" customHeight="1" x14ac:dyDescent="0.25">
      <c r="B7" s="4" t="s">
        <v>1</v>
      </c>
      <c r="C7" s="5">
        <v>31.302</v>
      </c>
    </row>
    <row r="8" spans="2:3" ht="30" customHeight="1" x14ac:dyDescent="0.25">
      <c r="B8" s="4" t="s">
        <v>2</v>
      </c>
      <c r="C8" s="5">
        <v>21.911999999999999</v>
      </c>
    </row>
    <row r="9" spans="2:3" ht="30" customHeight="1" x14ac:dyDescent="0.25">
      <c r="B9" s="4" t="s">
        <v>11</v>
      </c>
      <c r="C9" s="6">
        <v>2.4700000000000002</v>
      </c>
    </row>
    <row r="10" spans="2:3" ht="30" customHeight="1" x14ac:dyDescent="0.25">
      <c r="B10" s="4" t="s">
        <v>9</v>
      </c>
      <c r="C10" s="7">
        <v>0.17199999999999999</v>
      </c>
    </row>
    <row r="11" spans="2:3" ht="39.950000000000003" customHeight="1" x14ac:dyDescent="0.5">
      <c r="B11" s="22" t="s">
        <v>3</v>
      </c>
      <c r="C11" s="22"/>
    </row>
    <row r="12" spans="2:3" ht="30" customHeight="1" x14ac:dyDescent="0.25">
      <c r="B12" s="8" t="s">
        <v>4</v>
      </c>
      <c r="C12" s="21">
        <v>31.302</v>
      </c>
    </row>
    <row r="13" spans="2:3" ht="30" customHeight="1" x14ac:dyDescent="0.25">
      <c r="B13" s="8" t="s">
        <v>1</v>
      </c>
      <c r="C13" s="16">
        <f>C7</f>
        <v>31.302</v>
      </c>
    </row>
    <row r="14" spans="2:3" ht="30" customHeight="1" x14ac:dyDescent="0.25">
      <c r="B14" s="8" t="s">
        <v>5</v>
      </c>
      <c r="C14" s="9">
        <f>C12/C13-1</f>
        <v>0</v>
      </c>
    </row>
    <row r="15" spans="2:3" x14ac:dyDescent="0.25">
      <c r="B15" s="1"/>
      <c r="C15" s="2"/>
    </row>
    <row r="16" spans="2:3" ht="30" customHeight="1" x14ac:dyDescent="0.25">
      <c r="B16" s="10" t="s">
        <v>6</v>
      </c>
      <c r="C16" s="11">
        <f>$C$4</f>
        <v>300</v>
      </c>
    </row>
    <row r="17" spans="2:3" ht="30" customHeight="1" x14ac:dyDescent="0.25">
      <c r="B17" s="10" t="s">
        <v>12</v>
      </c>
      <c r="C17" s="11">
        <f>IF(C12&lt;$C$13,0,(C12-$C$7)*$C$9*$C$6)</f>
        <v>0</v>
      </c>
    </row>
    <row r="18" spans="2:3" ht="30" customHeight="1" x14ac:dyDescent="0.25">
      <c r="B18" s="10" t="s">
        <v>7</v>
      </c>
      <c r="C18" s="11">
        <f>C16+C17</f>
        <v>300</v>
      </c>
    </row>
    <row r="19" spans="2:3" ht="30" customHeight="1" x14ac:dyDescent="0.25">
      <c r="B19" s="17" t="s">
        <v>8</v>
      </c>
      <c r="C19" s="12">
        <f>C21/$C$4</f>
        <v>1</v>
      </c>
    </row>
    <row r="20" spans="2:3" ht="30" customHeight="1" thickBot="1" x14ac:dyDescent="0.3">
      <c r="B20" s="17" t="str">
        <f>"Gains sur la plus-value du cours de l'action après cotisation [ "&amp;ROUND(C21,2)&amp;" € - "&amp;C4&amp;" € ]"</f>
        <v>Gains sur la plus-value du cours de l'action après cotisation [ 300 € - 300 € ]</v>
      </c>
      <c r="C20" s="18">
        <f>C21-C4</f>
        <v>0</v>
      </c>
    </row>
    <row r="21" spans="2:3" ht="30" customHeight="1" thickBot="1" x14ac:dyDescent="0.3">
      <c r="B21" s="13" t="s">
        <v>13</v>
      </c>
      <c r="C21" s="14">
        <f>C18-C17*$C$10</f>
        <v>300</v>
      </c>
    </row>
    <row r="22" spans="2:3" ht="9.9499999999999993" customHeight="1" x14ac:dyDescent="0.25"/>
  </sheetData>
  <sheetProtection algorithmName="SHA-512" hashValue="76B+Gnae1e/WoBd/vYtdrH/aaWaPHAABArrnYE8s0tZeLNUnsdzdE9E3CjaX3wN/Tmy+0kb7FNo4Z56KMjgXPA==" saltValue="BGezyypOQbZGBfXy6iz/kw==" spinCount="100000" sheet="1" objects="1" scenarios="1"/>
  <mergeCells count="3">
    <mergeCell ref="B3:C3"/>
    <mergeCell ref="B11:C11"/>
    <mergeCell ref="B2:C2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681c63-7bba-4592-83d0-8bb1d4373e42">CWKSP-1647572333-247</_dlc_DocId>
    <_dlc_DocIdUrl xmlns="35681c63-7bba-4592-83d0-8bb1d4373e42">
      <Url>https://bouyguesconstruction.sharepoint.com/sites/bycn44412/_layouts/15/DocIdRedir.aspx?ID=CWKSP-1647572333-247</Url>
      <Description>CWKSP-1647572333-247</Description>
    </_dlc_DocIdUrl>
    <lcf76f155ced4ddcb4097134ff3c332f xmlns="2e9799e3-8edd-4f15-9512-ea384455e144">
      <Terms xmlns="http://schemas.microsoft.com/office/infopath/2007/PartnerControls"/>
    </lcf76f155ced4ddcb4097134ff3c332f>
    <TaxCatchAll xmlns="95235cfd-2d18-42eb-8ffc-01f090d3b3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1B6478BD0E845858473C23E5994EA" ma:contentTypeVersion="12" ma:contentTypeDescription="Crée un document." ma:contentTypeScope="" ma:versionID="cb7d5c7f6fb7405c7eb3bf6392c1f423">
  <xsd:schema xmlns:xsd="http://www.w3.org/2001/XMLSchema" xmlns:xs="http://www.w3.org/2001/XMLSchema" xmlns:p="http://schemas.microsoft.com/office/2006/metadata/properties" xmlns:ns2="35681c63-7bba-4592-83d0-8bb1d4373e42" xmlns:ns3="2e9799e3-8edd-4f15-9512-ea384455e144" xmlns:ns4="95235cfd-2d18-42eb-8ffc-01f090d3b392" targetNamespace="http://schemas.microsoft.com/office/2006/metadata/properties" ma:root="true" ma:fieldsID="826d8d248e892c6f24c0d0f96ff2f817" ns2:_="" ns3:_="" ns4:_="">
    <xsd:import namespace="35681c63-7bba-4592-83d0-8bb1d4373e42"/>
    <xsd:import namespace="2e9799e3-8edd-4f15-9512-ea384455e144"/>
    <xsd:import namespace="95235cfd-2d18-42eb-8ffc-01f090d3b3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81c63-7bba-4592-83d0-8bb1d4373e4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799e3-8edd-4f15-9512-ea384455e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18ace0e7-60a4-4acf-87da-1c47a991b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35cfd-2d18-42eb-8ffc-01f090d3b39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22e9057-eecd-4ab7-9b6b-074c69162663}" ma:internalName="TaxCatchAll" ma:showField="CatchAllData" ma:web="35681c63-7bba-4592-83d0-8bb1d4373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5BD5272-362B-4413-9206-FB1FBAF90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4912B-E17E-4103-A781-EB4FDD2CD5AC}">
  <ds:schemaRefs>
    <ds:schemaRef ds:uri="http://schemas.microsoft.com/office/2006/metadata/properties"/>
    <ds:schemaRef ds:uri="http://schemas.microsoft.com/office/infopath/2007/PartnerControls"/>
    <ds:schemaRef ds:uri="95235cfd-2d18-42eb-8ffc-01f090d3b392"/>
    <ds:schemaRef ds:uri="35681c63-7bba-4592-83d0-8bb1d4373e42"/>
    <ds:schemaRef ds:uri="2e9799e3-8edd-4f15-9512-ea384455e144"/>
  </ds:schemaRefs>
</ds:datastoreItem>
</file>

<file path=customXml/itemProps3.xml><?xml version="1.0" encoding="utf-8"?>
<ds:datastoreItem xmlns:ds="http://schemas.openxmlformats.org/officeDocument/2006/customXml" ds:itemID="{12F21D76-D305-40CE-BE34-F06AF29CE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81c63-7bba-4592-83d0-8bb1d4373e42"/>
    <ds:schemaRef ds:uri="2e9799e3-8edd-4f15-9512-ea384455e144"/>
    <ds:schemaRef ds:uri="95235cfd-2d18-42eb-8ffc-01f090d3b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641FC8-952F-445E-B64A-D03431813B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Simulateur CFTC</vt:lpstr>
      <vt:lpstr>'Simulateur CFTC'!Zone_d_impression</vt:lpstr>
    </vt:vector>
  </TitlesOfParts>
  <Manager>Union CFTC des Métiers du Groupe Bouygues</Manager>
  <Company>CFTC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LEMOINE, Patrice</dc:creator>
  <cp:lastModifiedBy>LEMOINE, Patrice</cp:lastModifiedBy>
  <cp:revision>1</cp:revision>
  <cp:lastPrinted>2023-08-28T09:18:21Z</cp:lastPrinted>
  <dcterms:created xsi:type="dcterms:W3CDTF">2023-07-28T09:26:32Z</dcterms:created>
  <dcterms:modified xsi:type="dcterms:W3CDTF">2023-09-26T16:10:52Z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Level">
    <vt:lpwstr>5;#Internal|86d58d27-cc8e-4bfd-a785-ea3ef4347509</vt:lpwstr>
  </property>
  <property fmtid="{D5CDD505-2E9C-101B-9397-08002B2CF9AE}" pid="3" name="SupportServices">
    <vt:lpwstr>4;#Human Resources|dc81dd87-8242-4660-a560-d677d5fc3a55</vt:lpwstr>
  </property>
  <property fmtid="{D5CDD505-2E9C-101B-9397-08002B2CF9AE}" pid="4" name="MediaServiceImageTags">
    <vt:lpwstr/>
  </property>
  <property fmtid="{D5CDD505-2E9C-101B-9397-08002B2CF9AE}" pid="5" name="ContentTypeId">
    <vt:lpwstr>0x0101009591B6478BD0E845858473C23E5994EA</vt:lpwstr>
  </property>
  <property fmtid="{D5CDD505-2E9C-101B-9397-08002B2CF9AE}" pid="6" name="lcf76f155ced4ddcb4097134ff3c332f">
    <vt:lpwstr/>
  </property>
  <property fmtid="{D5CDD505-2E9C-101B-9397-08002B2CF9AE}" pid="7" name="_dlc_DocIdItemGuid">
    <vt:lpwstr>64c7cb52-e96e-49df-86de-2f5551928545</vt:lpwstr>
  </property>
  <property fmtid="{D5CDD505-2E9C-101B-9397-08002B2CF9AE}" pid="8" name="WorkspaceClassification">
    <vt:lpwstr>2;#Tools and applications|7d4bec38-aa23-4cee-ba77-b2d6001cb28b</vt:lpwstr>
  </property>
  <property fmtid="{D5CDD505-2E9C-101B-9397-08002B2CF9AE}" pid="9" name="ArchiveClassificationPlan">
    <vt:lpwstr>1;#00 00 A classer|06ef1ee2-e7bf-4474-9d1e-c5fbf4f3b42b</vt:lpwstr>
  </property>
  <property fmtid="{D5CDD505-2E9C-101B-9397-08002B2CF9AE}" pid="10" name="Organisation">
    <vt:lpwstr>3;#BYCN|1d177850-a4b0-4712-afa6-b8bd9074e1fe</vt:lpwstr>
  </property>
</Properties>
</file>